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52589 TELEFONIA 2026\esborrany\2. PCAP\Annexos PCAP\ANNEXOS A COMPLIMENTAR LICITADOR\"/>
    </mc:Choice>
  </mc:AlternateContent>
  <bookViews>
    <workbookView xWindow="0" yWindow="0" windowWidth="28800" windowHeight="12000"/>
  </bookViews>
  <sheets>
    <sheet name="model oferta econòmica" sheetId="1" r:id="rId1"/>
  </sheets>
  <definedNames>
    <definedName name="_xlnm.Print_Area" localSheetId="0">'model oferta econòmica'!$A$1:$F$37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F16" i="1" s="1"/>
  <c r="E15" i="1"/>
  <c r="F15" i="1" s="1"/>
  <c r="F17" i="1" l="1"/>
  <c r="E17" i="1"/>
  <c r="B28" i="1" s="1"/>
  <c r="C23" i="1" l="1"/>
  <c r="C22" i="1" l="1"/>
  <c r="B24" i="1" l="1"/>
  <c r="D9" i="1" s="1"/>
  <c r="E9" i="1" s="1"/>
  <c r="C24" i="1"/>
  <c r="C28" i="1" l="1"/>
</calcChain>
</file>

<file path=xl/sharedStrings.xml><?xml version="1.0" encoding="utf-8"?>
<sst xmlns="http://schemas.openxmlformats.org/spreadsheetml/2006/main" count="28" uniqueCount="24">
  <si>
    <t>MODEL OFERTA ECONÒMICA</t>
  </si>
  <si>
    <t xml:space="preserve">Expedient CSE/AH02/1101452589/26/PO </t>
  </si>
  <si>
    <t>IVA Exclòs</t>
  </si>
  <si>
    <t>IVA Inclòs</t>
  </si>
  <si>
    <t>Pressupost base de licitació (21 mesos)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</si>
  <si>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</t>
    </r>
  </si>
  <si>
    <t>A.1 Import anual</t>
  </si>
  <si>
    <t>Càlcul Import Licitació</t>
  </si>
  <si>
    <t>Preu màxim unitari de sortida     
€/unitat IVA exclòs</t>
  </si>
  <si>
    <t>Oferta preu unitari      
€/unitat IVA exclòs</t>
  </si>
  <si>
    <t>Import total oferta 
IVA exclòs</t>
  </si>
  <si>
    <t>Import total oferta 
IVA inclòs</t>
  </si>
  <si>
    <t>Import servei de preventiu (Fixe)</t>
  </si>
  <si>
    <t>Import servei de correctiu (Variable)</t>
  </si>
  <si>
    <t>-</t>
  </si>
  <si>
    <t>Oferta econòmica a valorar</t>
  </si>
  <si>
    <t xml:space="preserve">Import total:  </t>
  </si>
  <si>
    <t>IMPORTS ANUALS</t>
  </si>
  <si>
    <t>Import Variable</t>
  </si>
  <si>
    <t>Import Fixe</t>
  </si>
  <si>
    <t>Import total oferta 
(12 mesos)</t>
  </si>
  <si>
    <t>IMPORT CONTRACTE</t>
  </si>
  <si>
    <t>Import total (21 mesos)</t>
  </si>
  <si>
    <t>Signatura digital 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</si>
</sst>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4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44" fontId="0" fillId="0" borderId="0" xfId="1" applyFont="1" applyBorder="1"/>
    <xf numFmtId="0" fontId="2" fillId="0" borderId="0" xfId="0" applyFont="1"/>
    <xf numFmtId="0" fontId="0" fillId="0" borderId="0" xfId="0" applyAlignment="1">
      <alignment vertical="center"/>
    </xf>
    <xf numFmtId="9" fontId="0" fillId="0" borderId="0" xfId="2" applyFont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0" borderId="0" xfId="0" applyFont="1"/>
    <xf numFmtId="0" fontId="5" fillId="0" borderId="0" xfId="0" applyFont="1"/>
    <xf numFmtId="0" fontId="8" fillId="2" borderId="3" xfId="0" applyFont="1" applyFill="1" applyBorder="1" applyAlignment="1">
      <alignment horizontal="center"/>
    </xf>
    <xf numFmtId="164" fontId="0" fillId="0" borderId="0" xfId="0" applyNumberFormat="1" applyAlignment="1">
      <alignment vertical="center"/>
    </xf>
    <xf numFmtId="0" fontId="10" fillId="2" borderId="5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8" fillId="2" borderId="2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9" fontId="0" fillId="0" borderId="0" xfId="2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4" fillId="0" borderId="0" xfId="0" applyFont="1"/>
    <xf numFmtId="0" fontId="10" fillId="0" borderId="0" xfId="0" applyFont="1" applyAlignment="1">
      <alignment horizontal="center" vertical="center" wrapText="1"/>
    </xf>
    <xf numFmtId="44" fontId="2" fillId="0" borderId="0" xfId="2" applyNumberFormat="1" applyFont="1" applyFill="1" applyBorder="1" applyAlignment="1">
      <alignment vertical="center"/>
    </xf>
    <xf numFmtId="44" fontId="2" fillId="0" borderId="4" xfId="2" applyNumberFormat="1" applyFont="1" applyBorder="1" applyAlignment="1">
      <alignment horizontal="right" vertical="center"/>
    </xf>
    <xf numFmtId="44" fontId="2" fillId="0" borderId="6" xfId="1" applyFont="1" applyFill="1" applyBorder="1" applyAlignment="1">
      <alignment vertical="center"/>
    </xf>
    <xf numFmtId="44" fontId="0" fillId="0" borderId="7" xfId="0" applyNumberFormat="1" applyBorder="1" applyAlignment="1">
      <alignment vertical="center"/>
    </xf>
    <xf numFmtId="44" fontId="0" fillId="0" borderId="7" xfId="0" applyNumberFormat="1" applyBorder="1"/>
    <xf numFmtId="0" fontId="9" fillId="2" borderId="8" xfId="0" applyFont="1" applyFill="1" applyBorder="1"/>
    <xf numFmtId="0" fontId="9" fillId="2" borderId="9" xfId="0" applyFont="1" applyFill="1" applyBorder="1" applyAlignment="1">
      <alignment horizontal="right" vertical="center"/>
    </xf>
    <xf numFmtId="44" fontId="9" fillId="2" borderId="9" xfId="0" applyNumberFormat="1" applyFont="1" applyFill="1" applyBorder="1" applyAlignment="1">
      <alignment horizontal="right" vertical="center"/>
    </xf>
    <xf numFmtId="44" fontId="9" fillId="2" borderId="10" xfId="0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43" fontId="0" fillId="0" borderId="7" xfId="3" applyFont="1" applyFill="1" applyBorder="1" applyAlignment="1">
      <alignment vertical="center"/>
    </xf>
    <xf numFmtId="44" fontId="0" fillId="0" borderId="7" xfId="1" applyFont="1" applyFill="1" applyBorder="1" applyAlignment="1">
      <alignment vertical="center"/>
    </xf>
    <xf numFmtId="43" fontId="0" fillId="0" borderId="7" xfId="3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44" fontId="0" fillId="0" borderId="15" xfId="0" applyNumberFormat="1" applyBorder="1" applyAlignment="1">
      <alignment vertical="center"/>
    </xf>
    <xf numFmtId="0" fontId="10" fillId="3" borderId="16" xfId="0" applyFont="1" applyFill="1" applyBorder="1" applyAlignment="1">
      <alignment horizontal="center" vertical="center" wrapText="1"/>
    </xf>
    <xf numFmtId="44" fontId="0" fillId="0" borderId="17" xfId="0" applyNumberFormat="1" applyBorder="1" applyAlignment="1">
      <alignment vertical="center"/>
    </xf>
    <xf numFmtId="44" fontId="0" fillId="0" borderId="18" xfId="0" applyNumberFormat="1" applyBorder="1" applyAlignment="1">
      <alignment vertical="center"/>
    </xf>
    <xf numFmtId="0" fontId="2" fillId="0" borderId="11" xfId="0" applyFont="1" applyBorder="1" applyAlignment="1">
      <alignment vertical="center"/>
    </xf>
    <xf numFmtId="44" fontId="2" fillId="5" borderId="17" xfId="2" applyNumberFormat="1" applyFont="1" applyFill="1" applyBorder="1" applyAlignment="1">
      <alignment horizontal="right" vertical="center"/>
    </xf>
    <xf numFmtId="44" fontId="2" fillId="5" borderId="18" xfId="2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4" borderId="0" xfId="0" applyFont="1" applyFill="1" applyAlignment="1">
      <alignment horizontal="center"/>
    </xf>
    <xf numFmtId="44" fontId="0" fillId="4" borderId="7" xfId="1" applyFont="1" applyFill="1" applyBorder="1" applyAlignment="1" applyProtection="1">
      <alignment vertical="center"/>
      <protection locked="0"/>
    </xf>
  </cellXfs>
  <cellStyles count="4">
    <cellStyle name="Coma" xfId="3" builtinId="3"/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136134</xdr:colOff>
      <xdr:row>1</xdr:row>
      <xdr:rowOff>511810</xdr:rowOff>
    </xdr:to>
    <xdr:pic>
      <xdr:nvPicPr>
        <xdr:cNvPr id="4" name="Imat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682115" cy="511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Z62"/>
  <sheetViews>
    <sheetView tabSelected="1" view="pageBreakPreview" zoomScaleNormal="100" zoomScaleSheetLayoutView="100" workbookViewId="0">
      <selection activeCell="D22" sqref="D22"/>
    </sheetView>
  </sheetViews>
  <sheetFormatPr defaultColWidth="11.42578125" defaultRowHeight="15" x14ac:dyDescent="0.25"/>
  <cols>
    <col min="1" max="1" width="23.140625" customWidth="1"/>
    <col min="2" max="2" width="26.140625" customWidth="1"/>
    <col min="3" max="3" width="13.85546875" customWidth="1"/>
    <col min="4" max="4" width="16.28515625" customWidth="1"/>
    <col min="5" max="5" width="20.42578125" customWidth="1"/>
    <col min="6" max="8" width="18.7109375" customWidth="1"/>
    <col min="9" max="9" width="18" customWidth="1"/>
    <col min="10" max="10" width="9" bestFit="1" customWidth="1"/>
    <col min="12" max="12" width="12" bestFit="1" customWidth="1"/>
  </cols>
  <sheetData>
    <row r="2" spans="1:8" ht="42.75" customHeight="1" x14ac:dyDescent="0.25"/>
    <row r="3" spans="1:8" s="5" customFormat="1" ht="25.5" customHeight="1" x14ac:dyDescent="0.3">
      <c r="A3" s="10" t="s">
        <v>0</v>
      </c>
    </row>
    <row r="4" spans="1:8" s="5" customFormat="1" ht="24" customHeight="1" x14ac:dyDescent="0.3">
      <c r="A4" s="10" t="s">
        <v>1</v>
      </c>
      <c r="E4" s="18"/>
    </row>
    <row r="7" spans="1:8" x14ac:dyDescent="0.25">
      <c r="B7" s="6"/>
      <c r="C7" s="6"/>
      <c r="D7" s="6"/>
      <c r="F7" s="6"/>
    </row>
    <row r="8" spans="1:8" ht="15.75" thickBot="1" x14ac:dyDescent="0.3">
      <c r="B8" s="6"/>
      <c r="C8" s="6"/>
      <c r="D8" s="13" t="s">
        <v>2</v>
      </c>
      <c r="E8" s="13" t="s">
        <v>3</v>
      </c>
      <c r="F8" s="6"/>
    </row>
    <row r="9" spans="1:8" ht="30.75" customHeight="1" thickBot="1" x14ac:dyDescent="0.3">
      <c r="B9" s="47" t="s">
        <v>4</v>
      </c>
      <c r="C9" s="48"/>
      <c r="D9" s="23">
        <f>(B24/12)*21</f>
        <v>106369.515</v>
      </c>
      <c r="E9" s="24">
        <f>D9*1.21</f>
        <v>128707.11314999999</v>
      </c>
      <c r="G9" s="4"/>
      <c r="H9" s="4"/>
    </row>
    <row r="10" spans="1:8" x14ac:dyDescent="0.25">
      <c r="B10" s="6"/>
      <c r="C10" s="17"/>
      <c r="D10" s="6"/>
      <c r="E10" s="6"/>
      <c r="F10" s="6"/>
    </row>
    <row r="11" spans="1:8" ht="15" customHeight="1" x14ac:dyDescent="0.25">
      <c r="A11" s="50" t="s">
        <v>5</v>
      </c>
      <c r="B11" s="50"/>
      <c r="C11" s="50"/>
      <c r="D11" s="19"/>
      <c r="E11" s="6"/>
      <c r="F11" s="6"/>
    </row>
    <row r="12" spans="1:8" ht="15.75" thickBot="1" x14ac:dyDescent="0.3">
      <c r="B12" s="6"/>
      <c r="C12" s="7"/>
      <c r="D12" s="6"/>
      <c r="E12" s="6"/>
      <c r="F12" s="6"/>
    </row>
    <row r="13" spans="1:8" ht="21" x14ac:dyDescent="0.35">
      <c r="A13" s="15" t="s">
        <v>6</v>
      </c>
      <c r="B13" s="11"/>
      <c r="C13" s="11"/>
      <c r="D13" s="11"/>
      <c r="E13" s="11"/>
      <c r="F13" s="8"/>
    </row>
    <row r="14" spans="1:8" ht="75" customHeight="1" x14ac:dyDescent="0.25">
      <c r="A14" s="49" t="s">
        <v>7</v>
      </c>
      <c r="B14" s="49"/>
      <c r="C14" s="31" t="s">
        <v>8</v>
      </c>
      <c r="D14" s="31" t="s">
        <v>9</v>
      </c>
      <c r="E14" s="31" t="s">
        <v>10</v>
      </c>
      <c r="F14" s="31" t="s">
        <v>11</v>
      </c>
    </row>
    <row r="15" spans="1:8" x14ac:dyDescent="0.25">
      <c r="A15" s="46" t="s">
        <v>12</v>
      </c>
      <c r="B15" s="46"/>
      <c r="C15" s="32">
        <v>20782.580000000002</v>
      </c>
      <c r="D15" s="51"/>
      <c r="E15" s="33">
        <f>D15</f>
        <v>0</v>
      </c>
      <c r="F15" s="25">
        <f>E15*1.21</f>
        <v>0</v>
      </c>
    </row>
    <row r="16" spans="1:8" x14ac:dyDescent="0.25">
      <c r="A16" s="46" t="s">
        <v>13</v>
      </c>
      <c r="B16" s="46"/>
      <c r="C16" s="32">
        <v>40000</v>
      </c>
      <c r="D16" s="34" t="s">
        <v>14</v>
      </c>
      <c r="E16" s="33">
        <f>C16</f>
        <v>40000</v>
      </c>
      <c r="F16" s="25">
        <f>E16*1.21</f>
        <v>48400</v>
      </c>
    </row>
    <row r="17" spans="1:6" ht="19.5" customHeight="1" thickBot="1" x14ac:dyDescent="0.35">
      <c r="A17" s="27"/>
      <c r="B17" s="28"/>
      <c r="C17" s="28" t="s">
        <v>15</v>
      </c>
      <c r="D17" s="28" t="s">
        <v>16</v>
      </c>
      <c r="E17" s="29">
        <f>+E15+E16</f>
        <v>40000</v>
      </c>
      <c r="F17" s="30">
        <f>SUM(F15:F16)</f>
        <v>48400</v>
      </c>
    </row>
    <row r="18" spans="1:6" x14ac:dyDescent="0.25">
      <c r="B18" s="6"/>
      <c r="C18" s="7"/>
      <c r="D18" s="6"/>
      <c r="E18" s="6"/>
      <c r="F18" s="6"/>
    </row>
    <row r="19" spans="1:6" x14ac:dyDescent="0.25">
      <c r="B19" s="6"/>
      <c r="C19" s="7"/>
      <c r="D19" s="6"/>
      <c r="E19" s="6"/>
      <c r="F19" s="6"/>
    </row>
    <row r="20" spans="1:6" ht="15.75" thickBot="1" x14ac:dyDescent="0.3">
      <c r="B20" s="6"/>
      <c r="C20" s="7"/>
      <c r="D20" s="6"/>
      <c r="E20" s="6"/>
      <c r="F20" s="6"/>
    </row>
    <row r="21" spans="1:6" x14ac:dyDescent="0.25">
      <c r="A21" s="35" t="s">
        <v>17</v>
      </c>
      <c r="B21" s="36" t="s">
        <v>2</v>
      </c>
      <c r="C21" s="37" t="s">
        <v>3</v>
      </c>
      <c r="D21" s="16"/>
    </row>
    <row r="22" spans="1:6" ht="15" customHeight="1" x14ac:dyDescent="0.25">
      <c r="A22" s="38" t="s">
        <v>18</v>
      </c>
      <c r="B22" s="25">
        <v>40000</v>
      </c>
      <c r="C22" s="39">
        <f>B22*1.21</f>
        <v>48400</v>
      </c>
      <c r="D22" s="12"/>
    </row>
    <row r="23" spans="1:6" ht="15" customHeight="1" x14ac:dyDescent="0.25">
      <c r="A23" s="38" t="s">
        <v>19</v>
      </c>
      <c r="B23" s="26">
        <v>20782.580000000002</v>
      </c>
      <c r="C23" s="39">
        <f>B23*1.21</f>
        <v>25146.9218</v>
      </c>
      <c r="D23" s="12"/>
    </row>
    <row r="24" spans="1:6" ht="30.75" customHeight="1" thickBot="1" x14ac:dyDescent="0.3">
      <c r="A24" s="40" t="s">
        <v>20</v>
      </c>
      <c r="B24" s="41">
        <f>SUM(B22:B23)</f>
        <v>60782.58</v>
      </c>
      <c r="C24" s="42">
        <f>SUM(C22:C23)</f>
        <v>73546.921799999996</v>
      </c>
      <c r="D24" s="14"/>
    </row>
    <row r="25" spans="1:6" x14ac:dyDescent="0.25">
      <c r="B25" s="6"/>
      <c r="C25" s="7"/>
      <c r="D25" s="6"/>
      <c r="F25" s="6"/>
    </row>
    <row r="26" spans="1:6" ht="15.75" thickBot="1" x14ac:dyDescent="0.3">
      <c r="B26" s="6"/>
      <c r="C26" s="7"/>
      <c r="D26" s="6"/>
      <c r="F26" s="6"/>
    </row>
    <row r="27" spans="1:6" x14ac:dyDescent="0.25">
      <c r="A27" s="43" t="s">
        <v>21</v>
      </c>
      <c r="B27" s="36" t="s">
        <v>2</v>
      </c>
      <c r="C27" s="37" t="s">
        <v>3</v>
      </c>
      <c r="E27" s="6"/>
      <c r="F27" s="6"/>
    </row>
    <row r="28" spans="1:6" ht="15.75" thickBot="1" x14ac:dyDescent="0.3">
      <c r="A28" s="40" t="s">
        <v>22</v>
      </c>
      <c r="B28" s="44">
        <f>((E17*2)/24)*21</f>
        <v>70000</v>
      </c>
      <c r="C28" s="45">
        <f>B28*1.21</f>
        <v>84700</v>
      </c>
      <c r="E28" s="6"/>
      <c r="F28" s="6"/>
    </row>
    <row r="29" spans="1:6" x14ac:dyDescent="0.25">
      <c r="A29" s="21"/>
      <c r="B29" s="22"/>
      <c r="C29" s="22"/>
      <c r="E29" s="6"/>
      <c r="F29" s="6"/>
    </row>
    <row r="30" spans="1:6" x14ac:dyDescent="0.25">
      <c r="A30" s="20"/>
      <c r="B30" s="22"/>
      <c r="C30" s="22"/>
      <c r="E30" s="6"/>
      <c r="F30" s="6"/>
    </row>
    <row r="31" spans="1:6" x14ac:dyDescent="0.25">
      <c r="B31" s="6"/>
      <c r="C31" s="7"/>
      <c r="D31" s="6"/>
      <c r="E31" s="6"/>
      <c r="F31" s="6"/>
    </row>
    <row r="33" spans="1:26" ht="15.75" x14ac:dyDescent="0.25">
      <c r="A33" s="9" t="s">
        <v>23</v>
      </c>
    </row>
    <row r="38" spans="1:26" x14ac:dyDescent="0.25">
      <c r="X38" s="3"/>
      <c r="Y38" s="3"/>
      <c r="Z38" s="3"/>
    </row>
    <row r="39" spans="1:26" x14ac:dyDescent="0.25">
      <c r="D39" s="1"/>
    </row>
    <row r="40" spans="1:26" x14ac:dyDescent="0.25">
      <c r="D40" s="1"/>
    </row>
    <row r="43" spans="1:26" x14ac:dyDescent="0.25">
      <c r="C43" s="2"/>
    </row>
    <row r="45" spans="1:26" x14ac:dyDescent="0.25">
      <c r="D45" s="2"/>
    </row>
    <row r="46" spans="1:26" x14ac:dyDescent="0.25">
      <c r="D46" s="2"/>
    </row>
    <row r="47" spans="1:26" x14ac:dyDescent="0.25">
      <c r="D47" s="2"/>
    </row>
    <row r="54" spans="4:8" x14ac:dyDescent="0.25">
      <c r="D54" s="1"/>
      <c r="E54" s="1"/>
      <c r="F54" s="1"/>
      <c r="G54" s="1"/>
      <c r="H54" s="1"/>
    </row>
    <row r="62" spans="4:8" x14ac:dyDescent="0.25">
      <c r="E62" s="1"/>
      <c r="F62" s="1"/>
      <c r="G62" s="1"/>
      <c r="H62" s="1"/>
    </row>
  </sheetData>
  <sheetProtection algorithmName="SHA-512" hashValue="x0Vi6MdMH0p7EJl/1YZNFpdf9ABzJF5swBI2FQwGwObfoXu6ogo7KisBPJjo+DxBJzinfVKv72tV2yeIP18zlQ==" saltValue="FC7wcVOiCSwzILzlmUO9mA==" spinCount="100000" sheet="1" objects="1" scenarios="1"/>
  <mergeCells count="5">
    <mergeCell ref="A16:B16"/>
    <mergeCell ref="B9:C9"/>
    <mergeCell ref="A14:B14"/>
    <mergeCell ref="A15:B15"/>
    <mergeCell ref="A11:C11"/>
  </mergeCells>
  <pageMargins left="0.7" right="0.7" top="0.75" bottom="0.75" header="0.3" footer="0.3"/>
  <pageSetup paperSize="9" scale="7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GestorCAD xmlns="6a9906d8-7354-4b2d-a694-b1e5ee9da8e0">
      <UserInfo>
        <DisplayName/>
        <AccountId xsi:nil="true"/>
        <AccountType/>
      </UserInfo>
    </GestorCAD>
    <observacionsSUM xmlns="6a9906d8-7354-4b2d-a694-b1e5ee9da8e0" xsi:nil="true"/>
    <OBSVESTATLICITACI_x00d3_ xmlns="6a9906d8-7354-4b2d-a694-b1e5ee9da8e0" xsi:nil="true"/>
    <N_x002e_COMANDA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Codimaterial xmlns="6a9906d8-7354-4b2d-a694-b1e5ee9da8e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6" ma:contentTypeDescription="Crea un document nou" ma:contentTypeScope="" ma:versionID="4811b52e9281d03cfef1e5212a3a4af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04fa651d14dfce6b63d016b2d5640f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  <xsd:element ref="ns2:Codimateri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Helena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  <xsd:element name="Codimaterial" ma:index="31" nillable="true" ma:displayName="Codi material" ma:format="Dropdown" ma:internalName="Codimateria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7942FF-AA54-4C22-ADD9-AC92556F86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A148B3-BB76-405E-9B3D-637A49FDA9A3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CE043283-96BB-4B8E-9D13-59AEEA2F99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model oferta econòmica</vt:lpstr>
      <vt:lpstr>'model oferta econòmica'!Àrea_d'impressió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2020-11-10T13:34:19Z</dcterms:created>
  <dcterms:modified xsi:type="dcterms:W3CDTF">2025-12-05T07:02:42Z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